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D &amp; M Taulbut\Documents\Derek's Files Transferred\Newcomen\"/>
    </mc:Choice>
  </mc:AlternateContent>
  <bookViews>
    <workbookView xWindow="0" yWindow="0" windowWidth="19200" windowHeight="6370"/>
  </bookViews>
  <sheets>
    <sheet name="Sheet1" sheetId="1" r:id="rId1"/>
    <sheet name="Sheet3" sheetId="3" r:id="rId2"/>
    <sheet name="Sheet2" sheetId="2" r:id="rId3"/>
  </sheets>
  <definedNames>
    <definedName name="_xlnm.Print_Titles" localSheetId="0">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B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B21" i="1"/>
  <c r="AC16" i="1" l="1"/>
  <c r="AC19" i="1" s="1"/>
  <c r="AC17" i="1" l="1"/>
  <c r="AA16" i="1"/>
  <c r="AA17" i="1" s="1"/>
  <c r="S16" i="1"/>
  <c r="S19" i="1" s="1"/>
  <c r="P16" i="1"/>
  <c r="P17" i="1" s="1"/>
  <c r="N16" i="1"/>
  <c r="N17" i="1" s="1"/>
  <c r="L16" i="1"/>
  <c r="L19" i="1" s="1"/>
  <c r="L17" i="1"/>
  <c r="J16" i="1"/>
  <c r="J17" i="1" s="1"/>
  <c r="H16" i="1"/>
  <c r="H17" i="1" s="1"/>
  <c r="E16" i="1"/>
  <c r="E19" i="1" s="1"/>
  <c r="C16" i="1"/>
  <c r="C17" i="1" s="1"/>
  <c r="G16" i="1"/>
  <c r="G17" i="1" s="1"/>
  <c r="J19" i="1" l="1"/>
  <c r="E17" i="1"/>
  <c r="S17" i="1"/>
  <c r="P19" i="1"/>
  <c r="H19" i="1"/>
  <c r="G19" i="1"/>
  <c r="N19" i="1"/>
  <c r="AA19" i="1"/>
  <c r="C19" i="1"/>
  <c r="U16" i="1"/>
  <c r="M16" i="1"/>
  <c r="O16" i="1"/>
  <c r="Q16" i="1"/>
  <c r="Z16" i="1"/>
  <c r="Y16" i="1"/>
  <c r="AB16" i="1"/>
  <c r="B16" i="1"/>
  <c r="X16" i="1"/>
  <c r="I16" i="1"/>
  <c r="K16" i="1"/>
  <c r="R16" i="1"/>
  <c r="T16" i="1"/>
  <c r="V16" i="1"/>
  <c r="W16" i="1"/>
  <c r="I17" i="1" l="1"/>
  <c r="I19" i="1"/>
  <c r="W17" i="1"/>
  <c r="W19" i="1"/>
  <c r="AB17" i="1"/>
  <c r="AB19" i="1"/>
  <c r="U17" i="1"/>
  <c r="U19" i="1"/>
  <c r="V17" i="1"/>
  <c r="V19" i="1"/>
  <c r="Y17" i="1"/>
  <c r="Y19" i="1"/>
  <c r="M17" i="1"/>
  <c r="M19" i="1"/>
  <c r="X17" i="1"/>
  <c r="X19" i="1"/>
  <c r="B17" i="1"/>
  <c r="B19" i="1"/>
  <c r="T17" i="1"/>
  <c r="T19" i="1"/>
  <c r="Z17" i="1"/>
  <c r="Z19" i="1"/>
  <c r="R17" i="1"/>
  <c r="R19" i="1"/>
  <c r="Q17" i="1"/>
  <c r="Q19" i="1"/>
  <c r="K17" i="1"/>
  <c r="K19" i="1"/>
  <c r="O17" i="1"/>
  <c r="O19" i="1"/>
  <c r="F16" i="1"/>
  <c r="D16" i="1"/>
  <c r="F17" i="1" l="1"/>
  <c r="F19" i="1"/>
  <c r="D17" i="1"/>
  <c r="D19" i="1"/>
</calcChain>
</file>

<file path=xl/sharedStrings.xml><?xml version="1.0" encoding="utf-8"?>
<sst xmlns="http://schemas.openxmlformats.org/spreadsheetml/2006/main" count="107" uniqueCount="86">
  <si>
    <t>Lap Speeds:-  open-wheeled cars, mostly nominal 2-seaters</t>
  </si>
  <si>
    <t>Lap distance 2.767 miles on centre line (4.453 km)</t>
  </si>
  <si>
    <t xml:space="preserve">  DASO</t>
  </si>
  <si>
    <t xml:space="preserve">  Make</t>
  </si>
  <si>
    <t xml:space="preserve">  Model</t>
  </si>
  <si>
    <t xml:space="preserve">  Lap Speed  MPH</t>
  </si>
  <si>
    <t xml:space="preserve">  Power PP  BHP</t>
  </si>
  <si>
    <t xml:space="preserve">  Empty</t>
  </si>
  <si>
    <t xml:space="preserve">  Weight  cwt :-</t>
  </si>
  <si>
    <t xml:space="preserve">  Laden (see Note 1)  W</t>
  </si>
  <si>
    <t xml:space="preserve">  PP/W  BHP/cwt</t>
  </si>
  <si>
    <r>
      <t xml:space="preserve">  (PP/W)^</t>
    </r>
    <r>
      <rPr>
        <b/>
        <sz val="9"/>
        <color theme="1"/>
        <rFont val="Calibri"/>
        <family val="2"/>
        <scheme val="minor"/>
      </rPr>
      <t>1/3</t>
    </r>
  </si>
  <si>
    <t xml:space="preserve">  Year of Lap Speed</t>
  </si>
  <si>
    <t>FIAT</t>
  </si>
  <si>
    <t>1911 GP</t>
  </si>
  <si>
    <t>Mercedes</t>
  </si>
  <si>
    <t>1914 GP</t>
  </si>
  <si>
    <t>Vauxhall</t>
  </si>
  <si>
    <t>TT</t>
  </si>
  <si>
    <t>Ballot</t>
  </si>
  <si>
    <t>1920 GP</t>
  </si>
  <si>
    <t>Delage</t>
  </si>
  <si>
    <t>1926 GP</t>
  </si>
  <si>
    <t>MG</t>
  </si>
  <si>
    <t>C s/c</t>
  </si>
  <si>
    <t>L Special</t>
  </si>
  <si>
    <t>K3 Special</t>
  </si>
  <si>
    <t>Q</t>
  </si>
  <si>
    <t>Profile 28</t>
  </si>
  <si>
    <t>Napier-</t>
  </si>
  <si>
    <t>Railton</t>
  </si>
  <si>
    <t>Dixon-</t>
  </si>
  <si>
    <t>Riley</t>
  </si>
  <si>
    <t>MO 19 Dec '62</t>
  </si>
  <si>
    <t>Itala</t>
  </si>
  <si>
    <t>1908 GP</t>
  </si>
  <si>
    <t>Multi-</t>
  </si>
  <si>
    <t>Union</t>
  </si>
  <si>
    <t>Bugatti</t>
  </si>
  <si>
    <t xml:space="preserve"> T59</t>
  </si>
  <si>
    <t>1-seater</t>
  </si>
  <si>
    <t>1927 GP</t>
  </si>
  <si>
    <t>MS Oct'64</t>
  </si>
  <si>
    <t>1924 GP</t>
  </si>
  <si>
    <t xml:space="preserve"> T54</t>
  </si>
  <si>
    <t>MS Dec'04</t>
  </si>
  <si>
    <t>Bentley</t>
  </si>
  <si>
    <t>Special</t>
  </si>
  <si>
    <t>Talbot</t>
  </si>
  <si>
    <t>T150C</t>
  </si>
  <si>
    <t xml:space="preserve">  Driver</t>
  </si>
  <si>
    <t>Connell</t>
  </si>
  <si>
    <t>Mays</t>
  </si>
  <si>
    <t>Scott</t>
  </si>
  <si>
    <t>Howe</t>
  </si>
  <si>
    <t>Birkin</t>
  </si>
  <si>
    <t>Froy</t>
  </si>
  <si>
    <t>Cobb</t>
  </si>
  <si>
    <t>Staniland</t>
  </si>
  <si>
    <t>Sunbeam</t>
  </si>
  <si>
    <t>GP</t>
  </si>
  <si>
    <t>Guinness</t>
  </si>
  <si>
    <t>1916 Indy</t>
  </si>
  <si>
    <t>Segrave</t>
  </si>
  <si>
    <t>1921 GP</t>
  </si>
  <si>
    <t>Resta</t>
  </si>
  <si>
    <t>1922 GP</t>
  </si>
  <si>
    <t>Spencer</t>
  </si>
  <si>
    <t>Don</t>
  </si>
  <si>
    <t xml:space="preserve">   V12</t>
  </si>
  <si>
    <t>MS Nov '94,  468</t>
  </si>
  <si>
    <t>SSK</t>
  </si>
  <si>
    <t>SUPERCARS.NET,MS Aug '92</t>
  </si>
  <si>
    <t>y=73x</t>
  </si>
  <si>
    <t>x</t>
  </si>
  <si>
    <r>
      <t xml:space="preserve">  (PP/W)^</t>
    </r>
    <r>
      <rPr>
        <b/>
        <sz val="9"/>
        <color theme="1"/>
        <rFont val="Calibri"/>
        <family val="2"/>
        <scheme val="minor"/>
      </rPr>
      <t>1/4</t>
    </r>
  </si>
  <si>
    <t>Dixon</t>
  </si>
  <si>
    <t xml:space="preserve"> </t>
  </si>
  <si>
    <t>1,    MS Nov. 73</t>
  </si>
  <si>
    <t>Barnato-</t>
  </si>
  <si>
    <t>Hassan</t>
  </si>
  <si>
    <t>Bertram</t>
  </si>
  <si>
    <r>
      <t xml:space="preserve">  MPH/(PP.W)^</t>
    </r>
    <r>
      <rPr>
        <b/>
        <sz val="9"/>
        <color theme="1"/>
        <rFont val="Calibri"/>
        <family val="2"/>
        <scheme val="minor"/>
      </rPr>
      <t>1/4</t>
    </r>
  </si>
  <si>
    <t xml:space="preserve">  (Row21-73)*100/73</t>
  </si>
  <si>
    <t xml:space="preserve">  Figures which are estimated are shown stippled</t>
  </si>
  <si>
    <t xml:space="preserve">  APPENDIX 10.  BROOKLANDS OUTER CIRCUIT LAP SPEEDS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</si>
</sst>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gray125">
        <fgColor theme="0"/>
      </patternFill>
    </fill>
    <fill>
      <patternFill patternType="solid">
        <fgColor theme="9" tint="0.59996337778862885"/>
        <bgColor indexed="64"/>
      </patternFill>
    </fill>
    <fill>
      <patternFill patternType="gray125">
        <fgColor theme="0"/>
        <bgColor theme="9" tint="0.59996337778862885"/>
      </patternFill>
    </fill>
    <fill>
      <patternFill patternType="solid">
        <fgColor theme="5" tint="0.79998168889431442"/>
        <bgColor indexed="64"/>
      </patternFill>
    </fill>
    <fill>
      <patternFill patternType="gray125">
        <fgColor theme="0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rgb="FFFFFF00"/>
      </patternFill>
    </fill>
    <fill>
      <patternFill patternType="gray125">
        <fgColor rgb="FFFFFF00"/>
        <bgColor rgb="FFFFFF00"/>
      </patternFill>
    </fill>
    <fill>
      <patternFill patternType="gray125">
        <bgColor theme="9" tint="0.59996337778862885"/>
      </patternFill>
    </fill>
    <fill>
      <patternFill patternType="gray125">
        <bgColor theme="5" tint="0.799951170384838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Font="1"/>
    <xf numFmtId="0" fontId="0" fillId="2" borderId="0" xfId="0" applyFill="1"/>
    <xf numFmtId="0" fontId="4" fillId="0" borderId="0" xfId="0" applyFont="1"/>
    <xf numFmtId="0" fontId="0" fillId="2" borderId="0" xfId="0" applyFont="1" applyFill="1"/>
    <xf numFmtId="2" fontId="0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3" borderId="0" xfId="0" applyFon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" fontId="0" fillId="5" borderId="0" xfId="0" applyNumberFormat="1" applyFill="1"/>
    <xf numFmtId="0" fontId="0" fillId="5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ont="1" applyFill="1"/>
    <xf numFmtId="0" fontId="0" fillId="8" borderId="0" xfId="0" applyFill="1"/>
    <xf numFmtId="0" fontId="0" fillId="9" borderId="0" xfId="0" applyFill="1"/>
    <xf numFmtId="2" fontId="0" fillId="8" borderId="0" xfId="0" applyNumberFormat="1" applyFill="1"/>
    <xf numFmtId="0" fontId="0" fillId="3" borderId="0" xfId="0" applyFill="1" applyAlignment="1">
      <alignment wrapText="1"/>
    </xf>
    <xf numFmtId="164" fontId="0" fillId="0" borderId="0" xfId="0" applyNumberFormat="1"/>
    <xf numFmtId="0" fontId="0" fillId="1" borderId="0" xfId="0" applyFont="1" applyFill="1"/>
    <xf numFmtId="0" fontId="0" fillId="1" borderId="0" xfId="0" applyFill="1"/>
    <xf numFmtId="0" fontId="0" fillId="10" borderId="0" xfId="0" applyFill="1"/>
    <xf numFmtId="0" fontId="0" fillId="11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7768547681539807"/>
                  <c:y val="-2.8194444444444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Sheet1!$B$19:$AB$19</c:f>
              <c:numCache>
                <c:formatCode>0.00</c:formatCode>
                <c:ptCount val="27"/>
                <c:pt idx="0">
                  <c:v>1.3992462330644746</c:v>
                </c:pt>
                <c:pt idx="1">
                  <c:v>1.4885049001021089</c:v>
                </c:pt>
                <c:pt idx="2">
                  <c:v>1.442797975971041</c:v>
                </c:pt>
                <c:pt idx="3">
                  <c:v>1.6007085984247356</c:v>
                </c:pt>
                <c:pt idx="4">
                  <c:v>1.4504119499518442</c:v>
                </c:pt>
                <c:pt idx="5">
                  <c:v>1.5148021277762891</c:v>
                </c:pt>
                <c:pt idx="6">
                  <c:v>1.4970845343242596</c:v>
                </c:pt>
                <c:pt idx="7">
                  <c:v>1.5208572257921107</c:v>
                </c:pt>
                <c:pt idx="8">
                  <c:v>1.5563162542613225</c:v>
                </c:pt>
                <c:pt idx="9">
                  <c:v>1.6699900464115305</c:v>
                </c:pt>
                <c:pt idx="10">
                  <c:v>1.6879420841968784</c:v>
                </c:pt>
                <c:pt idx="11">
                  <c:v>1.77051946023336</c:v>
                </c:pt>
                <c:pt idx="12">
                  <c:v>1.9777566693406925</c:v>
                </c:pt>
                <c:pt idx="13">
                  <c:v>1.6990442448471226</c:v>
                </c:pt>
                <c:pt idx="14">
                  <c:v>1.7043290497012489</c:v>
                </c:pt>
                <c:pt idx="15">
                  <c:v>1.7530491966183652</c:v>
                </c:pt>
                <c:pt idx="16">
                  <c:v>1.3761280121761919</c:v>
                </c:pt>
                <c:pt idx="17">
                  <c:v>1.6548754598234365</c:v>
                </c:pt>
                <c:pt idx="18">
                  <c:v>1.3295739742362471</c:v>
                </c:pt>
                <c:pt idx="19">
                  <c:v>1.944130841813964</c:v>
                </c:pt>
                <c:pt idx="20">
                  <c:v>1.7066099654913247</c:v>
                </c:pt>
                <c:pt idx="21">
                  <c:v>1.7244734183703452</c:v>
                </c:pt>
                <c:pt idx="22">
                  <c:v>1.9729406277958836</c:v>
                </c:pt>
                <c:pt idx="23">
                  <c:v>1.778279410038923</c:v>
                </c:pt>
                <c:pt idx="24">
                  <c:v>1.9504946939849415</c:v>
                </c:pt>
                <c:pt idx="25">
                  <c:v>1.7074764851741444</c:v>
                </c:pt>
                <c:pt idx="26">
                  <c:v>2.0077671364352176</c:v>
                </c:pt>
              </c:numCache>
            </c:numRef>
          </c:xVal>
          <c:yVal>
            <c:numRef>
              <c:f>Sheet1!$B$11:$AB$11</c:f>
              <c:numCache>
                <c:formatCode>General</c:formatCode>
                <c:ptCount val="27"/>
                <c:pt idx="0">
                  <c:v>101.8</c:v>
                </c:pt>
                <c:pt idx="1">
                  <c:v>99.4</c:v>
                </c:pt>
                <c:pt idx="2">
                  <c:v>104.8</c:v>
                </c:pt>
                <c:pt idx="3">
                  <c:v>114.7</c:v>
                </c:pt>
                <c:pt idx="4">
                  <c:v>104.2</c:v>
                </c:pt>
                <c:pt idx="5">
                  <c:v>108</c:v>
                </c:pt>
                <c:pt idx="6">
                  <c:v>102.9</c:v>
                </c:pt>
                <c:pt idx="7">
                  <c:v>109.2</c:v>
                </c:pt>
                <c:pt idx="8">
                  <c:v>98.4</c:v>
                </c:pt>
                <c:pt idx="9">
                  <c:v>117.2</c:v>
                </c:pt>
                <c:pt idx="10">
                  <c:v>124.5</c:v>
                </c:pt>
                <c:pt idx="11">
                  <c:v>116.9</c:v>
                </c:pt>
                <c:pt idx="12">
                  <c:v>131.80000000000001</c:v>
                </c:pt>
                <c:pt idx="13">
                  <c:v>122.4</c:v>
                </c:pt>
                <c:pt idx="14">
                  <c:v>118.3</c:v>
                </c:pt>
                <c:pt idx="15">
                  <c:v>127.1</c:v>
                </c:pt>
                <c:pt idx="16">
                  <c:v>96</c:v>
                </c:pt>
                <c:pt idx="17">
                  <c:v>137.9</c:v>
                </c:pt>
                <c:pt idx="18">
                  <c:v>93</c:v>
                </c:pt>
                <c:pt idx="19">
                  <c:v>135</c:v>
                </c:pt>
                <c:pt idx="20">
                  <c:v>117</c:v>
                </c:pt>
                <c:pt idx="21">
                  <c:v>122</c:v>
                </c:pt>
                <c:pt idx="22">
                  <c:v>143.4</c:v>
                </c:pt>
                <c:pt idx="23">
                  <c:v>134.4</c:v>
                </c:pt>
                <c:pt idx="24">
                  <c:v>138.30000000000001</c:v>
                </c:pt>
                <c:pt idx="25">
                  <c:v>129.4</c:v>
                </c:pt>
                <c:pt idx="26">
                  <c:v>141.5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4F-4955-B243-C3337C36E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815192"/>
        <c:axId val="310815520"/>
      </c:scatterChart>
      <c:valAx>
        <c:axId val="31081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15520"/>
        <c:crosses val="autoZero"/>
        <c:crossBetween val="midCat"/>
      </c:valAx>
      <c:valAx>
        <c:axId val="31081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1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Brooklands Outer Circuit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(Sheet1!$B$19:$R$19,Sheet1!$T$19:$AA$19)</c:f>
              <c:numCache>
                <c:formatCode>0.00</c:formatCode>
                <c:ptCount val="25"/>
                <c:pt idx="0">
                  <c:v>1.3992462330644746</c:v>
                </c:pt>
                <c:pt idx="1">
                  <c:v>1.4885049001021089</c:v>
                </c:pt>
                <c:pt idx="2">
                  <c:v>1.442797975971041</c:v>
                </c:pt>
                <c:pt idx="3">
                  <c:v>1.6007085984247356</c:v>
                </c:pt>
                <c:pt idx="4">
                  <c:v>1.4504119499518442</c:v>
                </c:pt>
                <c:pt idx="5">
                  <c:v>1.5148021277762891</c:v>
                </c:pt>
                <c:pt idx="6">
                  <c:v>1.4970845343242596</c:v>
                </c:pt>
                <c:pt idx="7">
                  <c:v>1.5208572257921107</c:v>
                </c:pt>
                <c:pt idx="8">
                  <c:v>1.5563162542613225</c:v>
                </c:pt>
                <c:pt idx="9">
                  <c:v>1.6699900464115305</c:v>
                </c:pt>
                <c:pt idx="10">
                  <c:v>1.6879420841968784</c:v>
                </c:pt>
                <c:pt idx="11">
                  <c:v>1.77051946023336</c:v>
                </c:pt>
                <c:pt idx="12">
                  <c:v>1.9777566693406925</c:v>
                </c:pt>
                <c:pt idx="13">
                  <c:v>1.6990442448471226</c:v>
                </c:pt>
                <c:pt idx="14">
                  <c:v>1.7043290497012489</c:v>
                </c:pt>
                <c:pt idx="15">
                  <c:v>1.7530491966183652</c:v>
                </c:pt>
                <c:pt idx="16">
                  <c:v>1.3761280121761919</c:v>
                </c:pt>
                <c:pt idx="17">
                  <c:v>1.3295739742362471</c:v>
                </c:pt>
                <c:pt idx="18">
                  <c:v>1.944130841813964</c:v>
                </c:pt>
                <c:pt idx="19">
                  <c:v>1.7066099654913247</c:v>
                </c:pt>
                <c:pt idx="20">
                  <c:v>1.7244734183703452</c:v>
                </c:pt>
                <c:pt idx="21">
                  <c:v>1.9729406277958836</c:v>
                </c:pt>
                <c:pt idx="22">
                  <c:v>1.778279410038923</c:v>
                </c:pt>
                <c:pt idx="23">
                  <c:v>1.9504946939849415</c:v>
                </c:pt>
                <c:pt idx="24">
                  <c:v>1.7074764851741444</c:v>
                </c:pt>
              </c:numCache>
            </c:numRef>
          </c:xVal>
          <c:yVal>
            <c:numRef>
              <c:f>(Sheet1!$B$11:$R$11,Sheet1!$T$11:$AA$11)</c:f>
              <c:numCache>
                <c:formatCode>General</c:formatCode>
                <c:ptCount val="25"/>
                <c:pt idx="0">
                  <c:v>101.8</c:v>
                </c:pt>
                <c:pt idx="1">
                  <c:v>99.4</c:v>
                </c:pt>
                <c:pt idx="2">
                  <c:v>104.8</c:v>
                </c:pt>
                <c:pt idx="3">
                  <c:v>114.7</c:v>
                </c:pt>
                <c:pt idx="4">
                  <c:v>104.2</c:v>
                </c:pt>
                <c:pt idx="5">
                  <c:v>108</c:v>
                </c:pt>
                <c:pt idx="6">
                  <c:v>102.9</c:v>
                </c:pt>
                <c:pt idx="7">
                  <c:v>109.2</c:v>
                </c:pt>
                <c:pt idx="8">
                  <c:v>98.4</c:v>
                </c:pt>
                <c:pt idx="9">
                  <c:v>117.2</c:v>
                </c:pt>
                <c:pt idx="10">
                  <c:v>124.5</c:v>
                </c:pt>
                <c:pt idx="11">
                  <c:v>116.9</c:v>
                </c:pt>
                <c:pt idx="12">
                  <c:v>131.80000000000001</c:v>
                </c:pt>
                <c:pt idx="13">
                  <c:v>122.4</c:v>
                </c:pt>
                <c:pt idx="14">
                  <c:v>118.3</c:v>
                </c:pt>
                <c:pt idx="15">
                  <c:v>127.1</c:v>
                </c:pt>
                <c:pt idx="16">
                  <c:v>96</c:v>
                </c:pt>
                <c:pt idx="17">
                  <c:v>93</c:v>
                </c:pt>
                <c:pt idx="18">
                  <c:v>135</c:v>
                </c:pt>
                <c:pt idx="19">
                  <c:v>117</c:v>
                </c:pt>
                <c:pt idx="20">
                  <c:v>122</c:v>
                </c:pt>
                <c:pt idx="21">
                  <c:v>143.4</c:v>
                </c:pt>
                <c:pt idx="22">
                  <c:v>134.4</c:v>
                </c:pt>
                <c:pt idx="23">
                  <c:v>138.30000000000001</c:v>
                </c:pt>
                <c:pt idx="24">
                  <c:v>129.4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5E-422A-98C4-DB9946D5010F}"/>
            </c:ext>
          </c:extLst>
        </c:ser>
        <c:ser>
          <c:idx val="1"/>
          <c:order val="1"/>
          <c:tx>
            <c:v>6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Sheet3!$X$10:$Y$10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Sheet3!$X$9:$Y$9</c:f>
              <c:numCache>
                <c:formatCode>General</c:formatCode>
                <c:ptCount val="2"/>
                <c:pt idx="0">
                  <c:v>0</c:v>
                </c:pt>
                <c:pt idx="1">
                  <c:v>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5E-422A-98C4-DB9946D5010F}"/>
            </c:ext>
          </c:extLst>
        </c:ser>
        <c:ser>
          <c:idx val="2"/>
          <c:order val="2"/>
          <c:tx>
            <c:v>7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(Sheet1!$S$19,Sheet1!$AB$19)</c:f>
              <c:numCache>
                <c:formatCode>0.00</c:formatCode>
                <c:ptCount val="2"/>
                <c:pt idx="0">
                  <c:v>1.6548754598234365</c:v>
                </c:pt>
                <c:pt idx="1">
                  <c:v>2.0077671364352176</c:v>
                </c:pt>
              </c:numCache>
            </c:numRef>
          </c:xVal>
          <c:yVal>
            <c:numRef>
              <c:f>(Sheet1!$S$11,Sheet1!$AB$11)</c:f>
              <c:numCache>
                <c:formatCode>General</c:formatCode>
                <c:ptCount val="2"/>
                <c:pt idx="0">
                  <c:v>137.9</c:v>
                </c:pt>
                <c:pt idx="1">
                  <c:v>141.5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5E-422A-98C4-DB9946D5010F}"/>
            </c:ext>
          </c:extLst>
        </c:ser>
        <c:ser>
          <c:idx val="3"/>
          <c:order val="3"/>
          <c:tx>
            <c:v>8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Sheet1!$AC$19</c:f>
              <c:numCache>
                <c:formatCode>0.00</c:formatCode>
                <c:ptCount val="1"/>
                <c:pt idx="0">
                  <c:v>1.8062924286158406</c:v>
                </c:pt>
              </c:numCache>
            </c:numRef>
          </c:xVal>
          <c:yVal>
            <c:numRef>
              <c:f>Sheet1!$AC$11</c:f>
              <c:numCache>
                <c:formatCode>General</c:formatCode>
                <c:ptCount val="1"/>
                <c:pt idx="0">
                  <c:v>143.1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75-45C7-B0A1-B1E08ACC6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415608"/>
        <c:axId val="573416264"/>
      </c:scatterChart>
      <c:valAx>
        <c:axId val="5734156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(Power [PP] HP /Weight [W] cwt)^</a:t>
                </a:r>
                <a:r>
                  <a:rPr lang="en-US" sz="900" b="1"/>
                  <a:t>1/4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416264"/>
        <c:crosses val="autoZero"/>
        <c:crossBetween val="midCat"/>
      </c:valAx>
      <c:valAx>
        <c:axId val="573416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Lap Speed - MPH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415608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Brooklands Outer Circuit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(Sheet1!$B$17:$M$17,Sheet1!$O$17:$R$17,Sheet1!$V$17:$W$17)</c:f>
              <c:numCache>
                <c:formatCode>0.00</c:formatCode>
                <c:ptCount val="18"/>
                <c:pt idx="0">
                  <c:v>1.5649702137689161</c:v>
                </c:pt>
                <c:pt idx="1">
                  <c:v>1.6994588694402906</c:v>
                </c:pt>
                <c:pt idx="2">
                  <c:v>1.63024473061286</c:v>
                </c:pt>
                <c:pt idx="3">
                  <c:v>1.8723590267143366</c:v>
                </c:pt>
                <c:pt idx="4">
                  <c:v>1.6417245534424918</c:v>
                </c:pt>
                <c:pt idx="5">
                  <c:v>1.7396043882383108</c:v>
                </c:pt>
                <c:pt idx="6">
                  <c:v>1.7125308313846961</c:v>
                </c:pt>
                <c:pt idx="7">
                  <c:v>1.7488812254452075</c:v>
                </c:pt>
                <c:pt idx="8">
                  <c:v>1.8034531220114971</c:v>
                </c:pt>
                <c:pt idx="9">
                  <c:v>1.9811718489665313</c:v>
                </c:pt>
                <c:pt idx="10">
                  <c:v>2.0096159731625276</c:v>
                </c:pt>
                <c:pt idx="11">
                  <c:v>2.1417454814597869</c:v>
                </c:pt>
                <c:pt idx="12">
                  <c:v>2.0272573827976776</c:v>
                </c:pt>
                <c:pt idx="13">
                  <c:v>2.0356684925752346</c:v>
                </c:pt>
                <c:pt idx="14">
                  <c:v>2.1136170301388115</c:v>
                </c:pt>
                <c:pt idx="15">
                  <c:v>1.5305938334632507</c:v>
                </c:pt>
                <c:pt idx="16">
                  <c:v>2.0393014052323557</c:v>
                </c:pt>
                <c:pt idx="17">
                  <c:v>2.0678091448408096</c:v>
                </c:pt>
              </c:numCache>
            </c:numRef>
          </c:xVal>
          <c:yVal>
            <c:numRef>
              <c:f>(Sheet1!$B$11:$M$11,Sheet1!$O$11:$R$11,Sheet1!$T$11,Sheet1!$V$11:$W$11)</c:f>
              <c:numCache>
                <c:formatCode>General</c:formatCode>
                <c:ptCount val="19"/>
                <c:pt idx="0">
                  <c:v>101.8</c:v>
                </c:pt>
                <c:pt idx="1">
                  <c:v>99.4</c:v>
                </c:pt>
                <c:pt idx="2">
                  <c:v>104.8</c:v>
                </c:pt>
                <c:pt idx="3">
                  <c:v>114.7</c:v>
                </c:pt>
                <c:pt idx="4">
                  <c:v>104.2</c:v>
                </c:pt>
                <c:pt idx="5">
                  <c:v>108</c:v>
                </c:pt>
                <c:pt idx="6">
                  <c:v>102.9</c:v>
                </c:pt>
                <c:pt idx="7">
                  <c:v>109.2</c:v>
                </c:pt>
                <c:pt idx="8">
                  <c:v>98.4</c:v>
                </c:pt>
                <c:pt idx="9">
                  <c:v>117.2</c:v>
                </c:pt>
                <c:pt idx="10">
                  <c:v>124.5</c:v>
                </c:pt>
                <c:pt idx="11">
                  <c:v>116.9</c:v>
                </c:pt>
                <c:pt idx="12">
                  <c:v>122.4</c:v>
                </c:pt>
                <c:pt idx="13">
                  <c:v>118.3</c:v>
                </c:pt>
                <c:pt idx="14">
                  <c:v>127.1</c:v>
                </c:pt>
                <c:pt idx="15">
                  <c:v>96</c:v>
                </c:pt>
                <c:pt idx="16">
                  <c:v>93</c:v>
                </c:pt>
                <c:pt idx="17">
                  <c:v>117</c:v>
                </c:pt>
                <c:pt idx="18">
                  <c:v>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96-47BE-B630-5A087F385492}"/>
            </c:ext>
          </c:extLst>
        </c:ser>
        <c:ser>
          <c:idx val="1"/>
          <c:order val="1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(Sheet1!$N$17,Sheet1!$U$17,Sheet1!$X$17,Sheet1!$Z$17)</c:f>
              <c:numCache>
                <c:formatCode>0.00</c:formatCode>
                <c:ptCount val="4"/>
                <c:pt idx="0">
                  <c:v>2.4823193569542497</c:v>
                </c:pt>
                <c:pt idx="1">
                  <c:v>2.42621242934529</c:v>
                </c:pt>
                <c:pt idx="2">
                  <c:v>2.4742638290491379</c:v>
                </c:pt>
                <c:pt idx="3">
                  <c:v>2.4368063160410793</c:v>
                </c:pt>
              </c:numCache>
            </c:numRef>
          </c:xVal>
          <c:yVal>
            <c:numRef>
              <c:f>(Sheet1!$N$11,Sheet1!$U$11,Sheet1!$X$11,Sheet1!$Z$11)</c:f>
              <c:numCache>
                <c:formatCode>General</c:formatCode>
                <c:ptCount val="4"/>
                <c:pt idx="0">
                  <c:v>131.80000000000001</c:v>
                </c:pt>
                <c:pt idx="1">
                  <c:v>135</c:v>
                </c:pt>
                <c:pt idx="2">
                  <c:v>143.4</c:v>
                </c:pt>
                <c:pt idx="3">
                  <c:v>138.30000000000001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96-47BE-B630-5A087F385492}"/>
            </c:ext>
          </c:extLst>
        </c:ser>
        <c:ser>
          <c:idx val="2"/>
          <c:order val="2"/>
          <c:tx>
            <c:v>3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(Sheet1!$S$17,Sheet1!$AB$17)</c:f>
              <c:numCache>
                <c:formatCode>0.00</c:formatCode>
                <c:ptCount val="2"/>
                <c:pt idx="0">
                  <c:v>1.9573023570219998</c:v>
                </c:pt>
                <c:pt idx="1">
                  <c:v>2.5326631219428837</c:v>
                </c:pt>
              </c:numCache>
            </c:numRef>
          </c:xVal>
          <c:yVal>
            <c:numRef>
              <c:f>(Sheet1!$S$11,Sheet1!$AB$11)</c:f>
              <c:numCache>
                <c:formatCode>General</c:formatCode>
                <c:ptCount val="2"/>
                <c:pt idx="0">
                  <c:v>137.9</c:v>
                </c:pt>
                <c:pt idx="1">
                  <c:v>141.5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996-47BE-B630-5A087F385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815520"/>
        <c:axId val="310815848"/>
      </c:scatterChart>
      <c:valAx>
        <c:axId val="31081552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(Power [PP] HP/Weight [W] cwt}^1/3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15848"/>
        <c:crosses val="autoZero"/>
        <c:crossBetween val="midCat"/>
      </c:valAx>
      <c:valAx>
        <c:axId val="310815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Lap Speed - MPH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15520"/>
        <c:crosses val="autoZero"/>
        <c:crossBetween val="midCat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23</xdr:row>
      <xdr:rowOff>88900</xdr:rowOff>
    </xdr:from>
    <xdr:to>
      <xdr:col>6</xdr:col>
      <xdr:colOff>533400</xdr:colOff>
      <xdr:row>26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5B179F-C48D-49A0-ACB3-34026C59597C}"/>
            </a:ext>
          </a:extLst>
        </xdr:cNvPr>
        <xdr:cNvSpPr txBox="1"/>
      </xdr:nvSpPr>
      <xdr:spPr>
        <a:xfrm>
          <a:off x="203200" y="4508500"/>
          <a:ext cx="4768850" cy="46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 1: a nominal amount is added to MT weight to allow for fluids and driver;</a:t>
          </a:r>
        </a:p>
        <a:p>
          <a:r>
            <a:rPr lang="en-GB" sz="1100"/>
            <a:t>1.5 cwt for small cars; 2 for medium-sized; 3 for very-large.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3</xdr:row>
      <xdr:rowOff>9525</xdr:rowOff>
    </xdr:from>
    <xdr:to>
      <xdr:col>9</xdr:col>
      <xdr:colOff>317500</xdr:colOff>
      <xdr:row>17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38A56-E61A-4FAC-B988-920F0A86E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209550</xdr:colOff>
      <xdr:row>2</xdr:row>
      <xdr:rowOff>180975</xdr:rowOff>
    </xdr:from>
    <xdr:to>
      <xdr:col>19</xdr:col>
      <xdr:colOff>514350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60FF35-05EC-4E2F-ADD9-D05670CCB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19</xdr:col>
      <xdr:colOff>603250</xdr:colOff>
      <xdr:row>1</xdr:row>
      <xdr:rowOff>114300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920FF4-F260-4458-91A1-49151C873150}"/>
            </a:ext>
          </a:extLst>
        </xdr:cNvPr>
        <xdr:cNvSpPr txBox="1"/>
      </xdr:nvSpPr>
      <xdr:spPr>
        <a:xfrm>
          <a:off x="12185650" y="2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0.33194</cdr:x>
      <cdr:y>0.32755</cdr:y>
    </cdr:from>
    <cdr:to>
      <cdr:x>0.47639</cdr:x>
      <cdr:y>0.43634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3A17D3-B2C8-41FC-BC55-C110A8D40B08}"/>
            </a:ext>
          </a:extLst>
        </cdr:cNvPr>
        <cdr:cNvSpPr txBox="1"/>
      </cdr:nvSpPr>
      <cdr:spPr>
        <a:xfrm xmlns:a="http://schemas.openxmlformats.org/drawingml/2006/main">
          <a:off x="1517650" y="898525"/>
          <a:ext cx="66040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y = 73.x</a:t>
          </a:r>
        </a:p>
      </cdr:txBody>
    </cdr:sp>
  </cdr:relSizeAnchor>
  <cdr:relSizeAnchor xmlns:cdr="http://schemas.openxmlformats.org/drawingml/2006/chartDrawing">
    <cdr:from>
      <cdr:x>0.39583</cdr:x>
      <cdr:y>0.40856</cdr:y>
    </cdr:from>
    <cdr:to>
      <cdr:x>0.45278</cdr:x>
      <cdr:y>0.51273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FAC0264B-675D-48BF-89EB-F553F3CD9ECC}"/>
            </a:ext>
          </a:extLst>
        </cdr:cNvPr>
        <cdr:cNvCxnSpPr/>
      </cdr:nvCxnSpPr>
      <cdr:spPr>
        <a:xfrm xmlns:a="http://schemas.openxmlformats.org/drawingml/2006/main">
          <a:off x="1809750" y="1120775"/>
          <a:ext cx="260350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0.29861</cdr:x>
      <cdr:y>0.18403</cdr:y>
    </cdr:from>
    <cdr:to>
      <cdr:x>0.59306</cdr:x>
      <cdr:y>0.25347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C7C02FD-5A1E-487B-B992-AE175F2462D0}"/>
            </a:ext>
          </a:extLst>
        </cdr:cNvPr>
        <cdr:cNvSpPr txBox="1"/>
      </cdr:nvSpPr>
      <cdr:spPr>
        <a:xfrm xmlns:a="http://schemas.openxmlformats.org/drawingml/2006/main">
          <a:off x="1365250" y="504825"/>
          <a:ext cx="13462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Green triangles = 1-seaters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53974</xdr:colOff>
      <xdr:row>3</xdr:row>
      <xdr:rowOff>0</xdr:rowOff>
    </xdr:from>
    <xdr:to>
      <xdr:col>13</xdr:col>
      <xdr:colOff>393700</xdr:colOff>
      <xdr:row>17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74E43B-71A7-4511-843A-C6D9C0844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4.5" x14ac:dyDescent="0.35"/>
  <cols>
    <col min="1" max="1" width="20.81640625" customWidth="1"/>
    <col min="2" max="3" width="8.6328125" customWidth="1"/>
    <col min="4" max="5" width="8.36328125" customWidth="1"/>
  </cols>
  <sheetData>
    <row r="1" spans="1:29" x14ac:dyDescent="0.35">
      <c r="A1" s="2" t="s">
        <v>85</v>
      </c>
      <c r="B1" s="2"/>
      <c r="C1" s="2"/>
    </row>
    <row r="2" spans="1:29" x14ac:dyDescent="0.35">
      <c r="A2" s="1" t="s">
        <v>1</v>
      </c>
      <c r="B2" s="1"/>
      <c r="C2" s="1"/>
    </row>
    <row r="3" spans="1:29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9" x14ac:dyDescent="0.3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9" x14ac:dyDescent="0.35">
      <c r="A5" t="s">
        <v>84</v>
      </c>
      <c r="S5" s="12" t="s">
        <v>40</v>
      </c>
      <c r="AB5" s="12" t="s">
        <v>40</v>
      </c>
      <c r="AC5" s="12" t="s">
        <v>40</v>
      </c>
    </row>
    <row r="6" spans="1:29" x14ac:dyDescent="0.35">
      <c r="A6" s="1" t="s">
        <v>12</v>
      </c>
      <c r="B6" s="1">
        <v>1910</v>
      </c>
      <c r="C6" s="1">
        <v>1914</v>
      </c>
      <c r="D6">
        <v>1921</v>
      </c>
      <c r="E6" s="1">
        <v>1922</v>
      </c>
      <c r="F6">
        <v>1921</v>
      </c>
      <c r="G6">
        <v>1922</v>
      </c>
      <c r="H6" s="1">
        <v>1924</v>
      </c>
      <c r="I6">
        <v>1925</v>
      </c>
      <c r="J6">
        <v>1926</v>
      </c>
      <c r="K6">
        <v>1926</v>
      </c>
      <c r="L6">
        <v>1927</v>
      </c>
      <c r="M6">
        <v>1927</v>
      </c>
      <c r="N6" s="15">
        <v>1928</v>
      </c>
      <c r="O6">
        <v>1930</v>
      </c>
      <c r="P6">
        <v>1931</v>
      </c>
      <c r="Q6">
        <v>1931</v>
      </c>
      <c r="R6">
        <v>1932</v>
      </c>
      <c r="S6" s="12">
        <v>1932</v>
      </c>
      <c r="T6">
        <v>1933</v>
      </c>
      <c r="U6" s="15">
        <v>1934</v>
      </c>
      <c r="V6">
        <v>1934</v>
      </c>
      <c r="W6">
        <v>1935</v>
      </c>
      <c r="X6" s="15">
        <v>1935</v>
      </c>
      <c r="Y6">
        <v>1935</v>
      </c>
      <c r="Z6" s="15">
        <v>1936</v>
      </c>
      <c r="AA6">
        <v>1937</v>
      </c>
      <c r="AB6" s="12">
        <v>1938</v>
      </c>
      <c r="AC6" s="12">
        <v>1938</v>
      </c>
    </row>
    <row r="7" spans="1:29" ht="29" x14ac:dyDescent="0.35">
      <c r="A7" s="1" t="s">
        <v>2</v>
      </c>
      <c r="B7" s="6" t="s">
        <v>33</v>
      </c>
      <c r="C7" s="1">
        <v>24</v>
      </c>
      <c r="D7">
        <v>4</v>
      </c>
      <c r="E7">
        <v>24</v>
      </c>
      <c r="F7">
        <v>4</v>
      </c>
      <c r="G7">
        <v>4</v>
      </c>
      <c r="H7">
        <v>24</v>
      </c>
      <c r="I7">
        <v>4</v>
      </c>
      <c r="J7">
        <v>24</v>
      </c>
      <c r="K7">
        <v>4</v>
      </c>
      <c r="L7">
        <v>24</v>
      </c>
      <c r="M7">
        <v>468</v>
      </c>
      <c r="N7" s="15">
        <v>24</v>
      </c>
      <c r="O7" t="s">
        <v>42</v>
      </c>
      <c r="P7" s="9" t="s">
        <v>70</v>
      </c>
      <c r="Q7">
        <v>645</v>
      </c>
      <c r="R7">
        <v>139</v>
      </c>
      <c r="S7" s="12">
        <v>4</v>
      </c>
      <c r="T7">
        <v>139</v>
      </c>
      <c r="U7" s="15" t="s">
        <v>45</v>
      </c>
      <c r="V7">
        <v>139</v>
      </c>
      <c r="W7">
        <v>331</v>
      </c>
      <c r="X7" s="18" t="s">
        <v>28</v>
      </c>
      <c r="Y7" s="4">
        <v>141</v>
      </c>
      <c r="Z7" s="18">
        <v>308</v>
      </c>
      <c r="AA7" s="10" t="s">
        <v>72</v>
      </c>
      <c r="AB7" s="11">
        <v>286</v>
      </c>
      <c r="AC7" s="25" t="s">
        <v>78</v>
      </c>
    </row>
    <row r="8" spans="1:29" x14ac:dyDescent="0.35">
      <c r="A8" s="1" t="s">
        <v>3</v>
      </c>
      <c r="B8" s="4" t="s">
        <v>34</v>
      </c>
      <c r="C8" s="4" t="s">
        <v>59</v>
      </c>
      <c r="D8" s="4" t="s">
        <v>13</v>
      </c>
      <c r="E8" s="4" t="s">
        <v>59</v>
      </c>
      <c r="F8" t="s">
        <v>15</v>
      </c>
      <c r="G8" t="s">
        <v>17</v>
      </c>
      <c r="H8" t="s">
        <v>59</v>
      </c>
      <c r="I8" t="s">
        <v>19</v>
      </c>
      <c r="J8" t="s">
        <v>59</v>
      </c>
      <c r="K8" t="s">
        <v>21</v>
      </c>
      <c r="L8" t="s">
        <v>59</v>
      </c>
      <c r="M8" t="s">
        <v>15</v>
      </c>
      <c r="N8" s="15" t="s">
        <v>59</v>
      </c>
      <c r="O8" t="s">
        <v>21</v>
      </c>
      <c r="P8" t="s">
        <v>15</v>
      </c>
      <c r="Q8" t="s">
        <v>21</v>
      </c>
      <c r="R8" t="s">
        <v>23</v>
      </c>
      <c r="S8" s="12" t="s">
        <v>46</v>
      </c>
      <c r="T8" t="s">
        <v>23</v>
      </c>
      <c r="U8" s="15" t="s">
        <v>38</v>
      </c>
      <c r="V8" t="s">
        <v>23</v>
      </c>
      <c r="W8" t="s">
        <v>23</v>
      </c>
      <c r="X8" s="15" t="s">
        <v>29</v>
      </c>
      <c r="Y8" t="s">
        <v>31</v>
      </c>
      <c r="Z8" s="15" t="s">
        <v>38</v>
      </c>
      <c r="AA8" t="s">
        <v>48</v>
      </c>
      <c r="AB8" s="12" t="s">
        <v>36</v>
      </c>
      <c r="AC8" s="12" t="s">
        <v>79</v>
      </c>
    </row>
    <row r="9" spans="1:29" x14ac:dyDescent="0.35">
      <c r="A9" s="1" t="s">
        <v>4</v>
      </c>
      <c r="B9" s="4" t="s">
        <v>35</v>
      </c>
      <c r="C9" s="4" t="s">
        <v>60</v>
      </c>
      <c r="D9" s="4" t="s">
        <v>14</v>
      </c>
      <c r="E9" s="4" t="s">
        <v>62</v>
      </c>
      <c r="F9" t="s">
        <v>16</v>
      </c>
      <c r="G9" t="s">
        <v>18</v>
      </c>
      <c r="H9" t="s">
        <v>64</v>
      </c>
      <c r="I9" t="s">
        <v>20</v>
      </c>
      <c r="J9" t="s">
        <v>66</v>
      </c>
      <c r="K9" t="s">
        <v>22</v>
      </c>
      <c r="L9" t="s">
        <v>43</v>
      </c>
      <c r="M9" t="s">
        <v>43</v>
      </c>
      <c r="N9" s="15" t="s">
        <v>69</v>
      </c>
      <c r="O9" t="s">
        <v>41</v>
      </c>
      <c r="P9" t="s">
        <v>71</v>
      </c>
      <c r="Q9" t="s">
        <v>41</v>
      </c>
      <c r="R9" t="s">
        <v>24</v>
      </c>
      <c r="S9" s="12" t="s">
        <v>47</v>
      </c>
      <c r="T9" t="s">
        <v>25</v>
      </c>
      <c r="U9" s="15" t="s">
        <v>44</v>
      </c>
      <c r="V9" t="s">
        <v>26</v>
      </c>
      <c r="W9" t="s">
        <v>27</v>
      </c>
      <c r="X9" s="15" t="s">
        <v>30</v>
      </c>
      <c r="Y9" t="s">
        <v>32</v>
      </c>
      <c r="Z9" s="15" t="s">
        <v>39</v>
      </c>
      <c r="AA9" t="s">
        <v>49</v>
      </c>
      <c r="AB9" s="12" t="s">
        <v>37</v>
      </c>
      <c r="AC9" s="12" t="s">
        <v>80</v>
      </c>
    </row>
    <row r="10" spans="1:29" x14ac:dyDescent="0.35">
      <c r="A10" s="1" t="s">
        <v>50</v>
      </c>
      <c r="B10" s="4"/>
      <c r="C10" s="4" t="s">
        <v>61</v>
      </c>
      <c r="D10" s="4"/>
      <c r="E10" s="4" t="s">
        <v>63</v>
      </c>
      <c r="H10" t="s">
        <v>65</v>
      </c>
      <c r="J10" t="s">
        <v>67</v>
      </c>
      <c r="L10" t="s">
        <v>68</v>
      </c>
      <c r="M10" t="s">
        <v>52</v>
      </c>
      <c r="N10" s="15" t="s">
        <v>68</v>
      </c>
      <c r="O10" t="s">
        <v>53</v>
      </c>
      <c r="P10" t="s">
        <v>54</v>
      </c>
      <c r="Q10" t="s">
        <v>54</v>
      </c>
      <c r="S10" s="12" t="s">
        <v>55</v>
      </c>
      <c r="U10" s="15" t="s">
        <v>56</v>
      </c>
      <c r="X10" s="15" t="s">
        <v>57</v>
      </c>
      <c r="Y10" t="s">
        <v>76</v>
      </c>
      <c r="Z10" s="15" t="s">
        <v>54</v>
      </c>
      <c r="AA10" t="s">
        <v>51</v>
      </c>
      <c r="AB10" s="11" t="s">
        <v>58</v>
      </c>
      <c r="AC10" s="12" t="s">
        <v>81</v>
      </c>
    </row>
    <row r="11" spans="1:29" x14ac:dyDescent="0.35">
      <c r="A11" s="20" t="s">
        <v>5</v>
      </c>
      <c r="B11" s="21">
        <v>101.8</v>
      </c>
      <c r="C11" s="21">
        <v>99.4</v>
      </c>
      <c r="D11" s="21">
        <v>104.8</v>
      </c>
      <c r="E11" s="21">
        <v>114.7</v>
      </c>
      <c r="F11" s="22">
        <v>104.2</v>
      </c>
      <c r="G11" s="22">
        <v>108</v>
      </c>
      <c r="H11" s="22">
        <v>102.9</v>
      </c>
      <c r="I11" s="22">
        <v>109.2</v>
      </c>
      <c r="J11" s="22">
        <v>98.4</v>
      </c>
      <c r="K11" s="22">
        <v>117.2</v>
      </c>
      <c r="L11" s="22">
        <v>124.5</v>
      </c>
      <c r="M11" s="22">
        <v>116.9</v>
      </c>
      <c r="N11" s="22">
        <v>131.80000000000001</v>
      </c>
      <c r="O11" s="22">
        <v>122.4</v>
      </c>
      <c r="P11" s="22">
        <v>118.3</v>
      </c>
      <c r="Q11" s="22">
        <v>127.1</v>
      </c>
      <c r="R11" s="23">
        <v>96</v>
      </c>
      <c r="S11" s="23">
        <v>137.9</v>
      </c>
      <c r="T11" s="22">
        <v>93</v>
      </c>
      <c r="U11" s="22">
        <v>135</v>
      </c>
      <c r="V11" s="23">
        <v>117</v>
      </c>
      <c r="W11" s="22">
        <v>122</v>
      </c>
      <c r="X11" s="23">
        <v>143.4</v>
      </c>
      <c r="Y11" s="22">
        <v>134.4</v>
      </c>
      <c r="Z11" s="22">
        <v>138.30000000000001</v>
      </c>
      <c r="AA11" s="22">
        <v>129.4</v>
      </c>
      <c r="AB11" s="22">
        <v>141.5</v>
      </c>
      <c r="AC11" s="22">
        <v>143.1</v>
      </c>
    </row>
    <row r="12" spans="1:29" x14ac:dyDescent="0.35">
      <c r="A12" s="1" t="s">
        <v>6</v>
      </c>
      <c r="B12" s="4">
        <v>115</v>
      </c>
      <c r="C12" s="4">
        <v>108</v>
      </c>
      <c r="D12" s="27">
        <v>130</v>
      </c>
      <c r="E12" s="7">
        <v>151</v>
      </c>
      <c r="F12">
        <v>104</v>
      </c>
      <c r="G12">
        <v>129</v>
      </c>
      <c r="H12">
        <v>108</v>
      </c>
      <c r="I12">
        <v>107</v>
      </c>
      <c r="J12">
        <v>88</v>
      </c>
      <c r="K12" s="28">
        <v>140</v>
      </c>
      <c r="L12" s="5">
        <v>138</v>
      </c>
      <c r="M12" s="5">
        <v>170</v>
      </c>
      <c r="N12" s="16">
        <v>306</v>
      </c>
      <c r="O12" s="28">
        <v>150</v>
      </c>
      <c r="P12" s="5">
        <v>270</v>
      </c>
      <c r="Q12" s="28">
        <v>170</v>
      </c>
      <c r="R12">
        <v>52</v>
      </c>
      <c r="S12" s="14">
        <v>240</v>
      </c>
      <c r="T12">
        <v>50</v>
      </c>
      <c r="U12" s="16">
        <v>300</v>
      </c>
      <c r="V12">
        <v>123</v>
      </c>
      <c r="W12">
        <v>130</v>
      </c>
      <c r="X12" s="15">
        <v>500</v>
      </c>
      <c r="Y12" s="28">
        <v>150</v>
      </c>
      <c r="Z12" s="16">
        <v>275</v>
      </c>
      <c r="AA12" s="5">
        <v>170</v>
      </c>
      <c r="AB12" s="29">
        <v>325</v>
      </c>
      <c r="AC12" s="29">
        <v>330</v>
      </c>
    </row>
    <row r="13" spans="1:29" x14ac:dyDescent="0.35">
      <c r="A13" s="1" t="s">
        <v>8</v>
      </c>
      <c r="B13" s="4"/>
      <c r="C13" s="4"/>
      <c r="D13" s="4"/>
      <c r="E13" s="4"/>
      <c r="N13" s="15"/>
      <c r="S13" s="12"/>
      <c r="U13" s="15"/>
      <c r="X13" s="15"/>
      <c r="Z13" s="15"/>
      <c r="AB13" s="12"/>
      <c r="AC13" s="12"/>
    </row>
    <row r="14" spans="1:29" x14ac:dyDescent="0.35">
      <c r="A14" s="1" t="s">
        <v>7</v>
      </c>
      <c r="B14" s="4">
        <v>28</v>
      </c>
      <c r="C14" s="4">
        <v>20</v>
      </c>
      <c r="D14" s="4">
        <v>28</v>
      </c>
      <c r="E14" s="27">
        <v>21</v>
      </c>
      <c r="F14">
        <v>21.5</v>
      </c>
      <c r="G14">
        <v>22.5</v>
      </c>
      <c r="H14">
        <v>19.5</v>
      </c>
      <c r="I14">
        <v>18</v>
      </c>
      <c r="J14">
        <v>13.5</v>
      </c>
      <c r="K14">
        <v>16</v>
      </c>
      <c r="L14">
        <v>15</v>
      </c>
      <c r="M14">
        <v>15.3</v>
      </c>
      <c r="N14" s="15">
        <v>18</v>
      </c>
      <c r="O14">
        <v>16</v>
      </c>
      <c r="P14">
        <v>33</v>
      </c>
      <c r="Q14">
        <v>16</v>
      </c>
      <c r="R14">
        <v>13</v>
      </c>
      <c r="S14" s="29">
        <v>30</v>
      </c>
      <c r="T14">
        <v>14.5</v>
      </c>
      <c r="U14" s="30">
        <v>19</v>
      </c>
      <c r="V14">
        <v>14</v>
      </c>
      <c r="W14">
        <v>13.2</v>
      </c>
      <c r="X14" s="15">
        <v>30</v>
      </c>
      <c r="Y14">
        <v>13.5</v>
      </c>
      <c r="Z14" s="15">
        <v>17</v>
      </c>
      <c r="AA14" s="5">
        <v>18</v>
      </c>
      <c r="AB14" s="29">
        <v>18</v>
      </c>
      <c r="AC14" s="12">
        <v>29</v>
      </c>
    </row>
    <row r="15" spans="1:29" x14ac:dyDescent="0.35">
      <c r="A15" s="1" t="s">
        <v>9</v>
      </c>
      <c r="B15" s="4">
        <v>30</v>
      </c>
      <c r="C15" s="4">
        <v>22</v>
      </c>
      <c r="D15" s="4">
        <v>30</v>
      </c>
      <c r="E15" s="4">
        <v>23</v>
      </c>
      <c r="F15">
        <v>23.5</v>
      </c>
      <c r="G15">
        <v>24.5</v>
      </c>
      <c r="H15">
        <v>21.5</v>
      </c>
      <c r="I15">
        <v>20</v>
      </c>
      <c r="J15">
        <v>15</v>
      </c>
      <c r="K15">
        <v>18</v>
      </c>
      <c r="L15">
        <v>17</v>
      </c>
      <c r="M15">
        <v>17.3</v>
      </c>
      <c r="N15" s="15">
        <v>20</v>
      </c>
      <c r="O15">
        <v>18</v>
      </c>
      <c r="P15">
        <v>32</v>
      </c>
      <c r="Q15">
        <v>18</v>
      </c>
      <c r="R15">
        <v>14.5</v>
      </c>
      <c r="S15" s="12">
        <v>32</v>
      </c>
      <c r="T15">
        <v>16</v>
      </c>
      <c r="U15" s="15">
        <v>21</v>
      </c>
      <c r="V15">
        <v>14.5</v>
      </c>
      <c r="W15">
        <v>14.7</v>
      </c>
      <c r="X15" s="15">
        <v>33</v>
      </c>
      <c r="Y15">
        <v>15</v>
      </c>
      <c r="Z15" s="15">
        <v>19</v>
      </c>
      <c r="AA15">
        <v>20</v>
      </c>
      <c r="AB15" s="14">
        <v>20</v>
      </c>
      <c r="AC15" s="12">
        <v>31</v>
      </c>
    </row>
    <row r="16" spans="1:29" x14ac:dyDescent="0.35">
      <c r="A16" s="1" t="s">
        <v>10</v>
      </c>
      <c r="B16" s="8">
        <f t="shared" ref="B16:H16" si="0">B12/B15</f>
        <v>3.8333333333333335</v>
      </c>
      <c r="C16" s="8">
        <f t="shared" si="0"/>
        <v>4.9090909090909092</v>
      </c>
      <c r="D16" s="8">
        <f t="shared" si="0"/>
        <v>4.333333333333333</v>
      </c>
      <c r="E16" s="8">
        <f t="shared" si="0"/>
        <v>6.5652173913043477</v>
      </c>
      <c r="F16" s="3">
        <f t="shared" si="0"/>
        <v>4.4255319148936172</v>
      </c>
      <c r="G16" s="3">
        <f t="shared" si="0"/>
        <v>5.2653061224489797</v>
      </c>
      <c r="H16" s="3">
        <f t="shared" si="0"/>
        <v>5.0232558139534884</v>
      </c>
      <c r="I16" s="3">
        <f t="shared" ref="I16:X16" si="1">I12/I15</f>
        <v>5.35</v>
      </c>
      <c r="J16" s="3">
        <f t="shared" ref="J16" si="2">J12/J15</f>
        <v>5.8666666666666663</v>
      </c>
      <c r="K16" s="3">
        <f t="shared" si="1"/>
        <v>7.7777777777777777</v>
      </c>
      <c r="L16" s="3">
        <f t="shared" ref="L16" si="3">L12/L15</f>
        <v>8.117647058823529</v>
      </c>
      <c r="M16" s="3">
        <f t="shared" si="1"/>
        <v>9.8265895953757223</v>
      </c>
      <c r="N16" s="17">
        <f t="shared" ref="N16" si="4">N12/N15</f>
        <v>15.3</v>
      </c>
      <c r="O16" s="3">
        <f t="shared" si="1"/>
        <v>8.3333333333333339</v>
      </c>
      <c r="P16" s="3">
        <f t="shared" ref="P16" si="5">P12/P15</f>
        <v>8.4375</v>
      </c>
      <c r="Q16" s="3">
        <f t="shared" si="1"/>
        <v>9.4444444444444446</v>
      </c>
      <c r="R16" s="3">
        <f t="shared" si="1"/>
        <v>3.5862068965517242</v>
      </c>
      <c r="S16" s="13">
        <f t="shared" ref="S16" si="6">S12/S15</f>
        <v>7.5</v>
      </c>
      <c r="T16" s="3">
        <f t="shared" si="1"/>
        <v>3.125</v>
      </c>
      <c r="U16" s="17">
        <f t="shared" si="1"/>
        <v>14.285714285714286</v>
      </c>
      <c r="V16" s="3">
        <f t="shared" si="1"/>
        <v>8.4827586206896548</v>
      </c>
      <c r="W16" s="3">
        <f t="shared" si="1"/>
        <v>8.8435374149659864</v>
      </c>
      <c r="X16" s="17">
        <f t="shared" si="1"/>
        <v>15.151515151515152</v>
      </c>
      <c r="Y16" s="3">
        <f t="shared" ref="Y16:Z16" si="7">Y12/Y15</f>
        <v>10</v>
      </c>
      <c r="Z16" s="17">
        <f t="shared" si="7"/>
        <v>14.473684210526315</v>
      </c>
      <c r="AA16" s="3">
        <f t="shared" ref="AA16" si="8">AA12/AA15</f>
        <v>8.5</v>
      </c>
      <c r="AB16" s="13">
        <f t="shared" ref="AB16:AC16" si="9">AB12/AB15</f>
        <v>16.25</v>
      </c>
      <c r="AC16" s="13">
        <f t="shared" si="9"/>
        <v>10.64516129032258</v>
      </c>
    </row>
    <row r="17" spans="1:29" x14ac:dyDescent="0.35">
      <c r="A17" s="1" t="s">
        <v>11</v>
      </c>
      <c r="B17" s="8">
        <f t="shared" ref="B17:H17" si="10">(B16)^0.3333</f>
        <v>1.5649702137689161</v>
      </c>
      <c r="C17" s="8">
        <f t="shared" si="10"/>
        <v>1.6994588694402906</v>
      </c>
      <c r="D17" s="8">
        <f t="shared" si="10"/>
        <v>1.63024473061286</v>
      </c>
      <c r="E17" s="8">
        <f t="shared" si="10"/>
        <v>1.8723590267143366</v>
      </c>
      <c r="F17" s="3">
        <f t="shared" si="10"/>
        <v>1.6417245534424918</v>
      </c>
      <c r="G17" s="3">
        <f t="shared" si="10"/>
        <v>1.7396043882383108</v>
      </c>
      <c r="H17" s="3">
        <f t="shared" si="10"/>
        <v>1.7125308313846961</v>
      </c>
      <c r="I17" s="3">
        <f t="shared" ref="I17:X17" si="11">(I16)^0.3333</f>
        <v>1.7488812254452075</v>
      </c>
      <c r="J17" s="3">
        <f t="shared" ref="J17" si="12">(J16)^0.3333</f>
        <v>1.8034531220114971</v>
      </c>
      <c r="K17" s="3">
        <f t="shared" si="11"/>
        <v>1.9811718489665313</v>
      </c>
      <c r="L17" s="3">
        <f t="shared" ref="L17" si="13">(L16)^0.3333</f>
        <v>2.0096159731625276</v>
      </c>
      <c r="M17" s="3">
        <f t="shared" si="11"/>
        <v>2.1417454814597869</v>
      </c>
      <c r="N17" s="17">
        <f t="shared" ref="N17" si="14">(N16)^0.3333</f>
        <v>2.4823193569542497</v>
      </c>
      <c r="O17" s="3">
        <f t="shared" si="11"/>
        <v>2.0272573827976776</v>
      </c>
      <c r="P17" s="3">
        <f t="shared" ref="P17" si="15">(P16)^0.3333</f>
        <v>2.0356684925752346</v>
      </c>
      <c r="Q17" s="3">
        <f t="shared" si="11"/>
        <v>2.1136170301388115</v>
      </c>
      <c r="R17" s="3">
        <f t="shared" si="11"/>
        <v>1.5305938334632507</v>
      </c>
      <c r="S17" s="13">
        <f t="shared" ref="S17" si="16">(S16)^0.3333</f>
        <v>1.9573023570219998</v>
      </c>
      <c r="T17" s="3">
        <f t="shared" si="11"/>
        <v>1.4619533413933499</v>
      </c>
      <c r="U17" s="17">
        <f t="shared" si="11"/>
        <v>2.42621242934529</v>
      </c>
      <c r="V17" s="3">
        <f t="shared" si="11"/>
        <v>2.0393014052323557</v>
      </c>
      <c r="W17" s="3">
        <f t="shared" si="11"/>
        <v>2.0678091448408096</v>
      </c>
      <c r="X17" s="17">
        <f t="shared" si="11"/>
        <v>2.4742638290491379</v>
      </c>
      <c r="Y17" s="3">
        <f t="shared" ref="Y17:Z17" si="17">(Y16)^0.3333</f>
        <v>2.1542693374042368</v>
      </c>
      <c r="Z17" s="17">
        <f t="shared" si="17"/>
        <v>2.4368063160410793</v>
      </c>
      <c r="AA17" s="3">
        <f t="shared" ref="AA17" si="18">(AA16)^0.3333</f>
        <v>2.040681972618279</v>
      </c>
      <c r="AB17" s="13">
        <f t="shared" ref="AB17:AC17" si="19">(AB16)^0.3333</f>
        <v>2.5326631219428837</v>
      </c>
      <c r="AC17" s="13">
        <f t="shared" si="19"/>
        <v>2.1996310603865652</v>
      </c>
    </row>
    <row r="18" spans="1:29" x14ac:dyDescent="0.35">
      <c r="N18" s="15"/>
      <c r="S18" s="12"/>
      <c r="U18" s="15"/>
      <c r="X18" s="15"/>
      <c r="Z18" s="15"/>
      <c r="AB18" s="12"/>
      <c r="AC18" s="12"/>
    </row>
    <row r="19" spans="1:29" x14ac:dyDescent="0.35">
      <c r="A19" s="20" t="s">
        <v>75</v>
      </c>
      <c r="B19" s="24">
        <f>(B16)^0.25</f>
        <v>1.3992462330644746</v>
      </c>
      <c r="C19" s="24">
        <f t="shared" ref="C19:AB19" si="20">(C16)^0.25</f>
        <v>1.4885049001021089</v>
      </c>
      <c r="D19" s="24">
        <f t="shared" si="20"/>
        <v>1.442797975971041</v>
      </c>
      <c r="E19" s="24">
        <f t="shared" si="20"/>
        <v>1.6007085984247356</v>
      </c>
      <c r="F19" s="24">
        <f t="shared" si="20"/>
        <v>1.4504119499518442</v>
      </c>
      <c r="G19" s="24">
        <f t="shared" si="20"/>
        <v>1.5148021277762891</v>
      </c>
      <c r="H19" s="24">
        <f t="shared" si="20"/>
        <v>1.4970845343242596</v>
      </c>
      <c r="I19" s="24">
        <f t="shared" si="20"/>
        <v>1.5208572257921107</v>
      </c>
      <c r="J19" s="24">
        <f t="shared" si="20"/>
        <v>1.5563162542613225</v>
      </c>
      <c r="K19" s="24">
        <f t="shared" si="20"/>
        <v>1.6699900464115305</v>
      </c>
      <c r="L19" s="24">
        <f t="shared" si="20"/>
        <v>1.6879420841968784</v>
      </c>
      <c r="M19" s="24">
        <f t="shared" si="20"/>
        <v>1.77051946023336</v>
      </c>
      <c r="N19" s="24">
        <f t="shared" si="20"/>
        <v>1.9777566693406925</v>
      </c>
      <c r="O19" s="24">
        <f t="shared" si="20"/>
        <v>1.6990442448471226</v>
      </c>
      <c r="P19" s="24">
        <f t="shared" si="20"/>
        <v>1.7043290497012489</v>
      </c>
      <c r="Q19" s="24">
        <f t="shared" si="20"/>
        <v>1.7530491966183652</v>
      </c>
      <c r="R19" s="24">
        <f t="shared" si="20"/>
        <v>1.3761280121761919</v>
      </c>
      <c r="S19" s="24">
        <f t="shared" si="20"/>
        <v>1.6548754598234365</v>
      </c>
      <c r="T19" s="24">
        <f t="shared" si="20"/>
        <v>1.3295739742362471</v>
      </c>
      <c r="U19" s="24">
        <f t="shared" si="20"/>
        <v>1.944130841813964</v>
      </c>
      <c r="V19" s="24">
        <f t="shared" si="20"/>
        <v>1.7066099654913247</v>
      </c>
      <c r="W19" s="24">
        <f t="shared" si="20"/>
        <v>1.7244734183703452</v>
      </c>
      <c r="X19" s="24">
        <f t="shared" si="20"/>
        <v>1.9729406277958836</v>
      </c>
      <c r="Y19" s="24">
        <f t="shared" si="20"/>
        <v>1.778279410038923</v>
      </c>
      <c r="Z19" s="24">
        <f t="shared" si="20"/>
        <v>1.9504946939849415</v>
      </c>
      <c r="AA19" s="24">
        <f t="shared" si="20"/>
        <v>1.7074764851741444</v>
      </c>
      <c r="AB19" s="24">
        <f t="shared" si="20"/>
        <v>2.0077671364352176</v>
      </c>
      <c r="AC19" s="24">
        <f t="shared" ref="AC19" si="21">(AC16)^0.25</f>
        <v>1.8062924286158406</v>
      </c>
    </row>
    <row r="21" spans="1:29" x14ac:dyDescent="0.35">
      <c r="A21" s="1" t="s">
        <v>82</v>
      </c>
      <c r="B21" s="3">
        <f>B11/B19</f>
        <v>72.753456535701275</v>
      </c>
      <c r="C21" s="26">
        <f t="shared" ref="C21:AC21" si="22">C11/C19</f>
        <v>66.77841637819354</v>
      </c>
      <c r="D21" s="26">
        <f t="shared" si="22"/>
        <v>72.636641959153593</v>
      </c>
      <c r="E21" s="26">
        <f t="shared" si="22"/>
        <v>71.655765523391821</v>
      </c>
      <c r="F21" s="26">
        <f t="shared" si="22"/>
        <v>71.84165850499204</v>
      </c>
      <c r="G21" s="26">
        <f t="shared" si="22"/>
        <v>71.296440650332769</v>
      </c>
      <c r="H21" s="26">
        <f t="shared" si="22"/>
        <v>68.733593621983459</v>
      </c>
      <c r="I21" s="26">
        <f t="shared" si="22"/>
        <v>71.801611714817724</v>
      </c>
      <c r="J21" s="26">
        <f t="shared" si="22"/>
        <v>63.226223931397413</v>
      </c>
      <c r="K21" s="26">
        <f t="shared" si="22"/>
        <v>70.180059008039606</v>
      </c>
      <c r="L21" s="26">
        <f t="shared" si="22"/>
        <v>73.758454846060076</v>
      </c>
      <c r="M21" s="26">
        <f t="shared" si="22"/>
        <v>66.025820458698718</v>
      </c>
      <c r="N21" s="26">
        <f t="shared" si="22"/>
        <v>66.64116068633308</v>
      </c>
      <c r="O21" s="26">
        <f t="shared" si="22"/>
        <v>72.040501812248792</v>
      </c>
      <c r="P21" s="26">
        <f t="shared" si="22"/>
        <v>69.411478975105638</v>
      </c>
      <c r="Q21" s="26">
        <f t="shared" si="22"/>
        <v>72.502243659320058</v>
      </c>
      <c r="R21" s="26">
        <f t="shared" si="22"/>
        <v>69.760951852282105</v>
      </c>
      <c r="S21" s="26">
        <f t="shared" si="22"/>
        <v>83.329533459099665</v>
      </c>
      <c r="T21" s="26">
        <f t="shared" si="22"/>
        <v>69.94721753140692</v>
      </c>
      <c r="U21" s="26">
        <f t="shared" si="22"/>
        <v>69.439770768740416</v>
      </c>
      <c r="V21" s="26">
        <f t="shared" si="22"/>
        <v>68.556965191701707</v>
      </c>
      <c r="W21" s="26">
        <f t="shared" si="22"/>
        <v>70.746234009969228</v>
      </c>
      <c r="X21" s="26">
        <f t="shared" si="22"/>
        <v>72.683383361719635</v>
      </c>
      <c r="Y21" s="26">
        <f t="shared" si="22"/>
        <v>75.578674105582905</v>
      </c>
      <c r="Z21" s="26">
        <f t="shared" si="22"/>
        <v>70.905089066121676</v>
      </c>
      <c r="AA21" s="26">
        <f t="shared" si="22"/>
        <v>75.784352594936365</v>
      </c>
      <c r="AB21" s="26">
        <f t="shared" si="22"/>
        <v>70.476300479363687</v>
      </c>
      <c r="AC21" s="26">
        <f t="shared" si="22"/>
        <v>79.223052553930771</v>
      </c>
    </row>
    <row r="22" spans="1:29" x14ac:dyDescent="0.35">
      <c r="A22" s="1" t="s">
        <v>83</v>
      </c>
      <c r="B22" s="3">
        <f>(B21-73)*100/73</f>
        <v>-0.3377307730119517</v>
      </c>
      <c r="C22" s="3">
        <f t="shared" ref="C22:AC22" si="23">(C21-73)*100/73</f>
        <v>-8.5227172901458363</v>
      </c>
      <c r="D22" s="3">
        <f t="shared" si="23"/>
        <v>-0.49775074088548904</v>
      </c>
      <c r="E22" s="3">
        <f t="shared" si="23"/>
        <v>-1.8414170912440806</v>
      </c>
      <c r="F22" s="3">
        <f t="shared" si="23"/>
        <v>-1.5867691712437808</v>
      </c>
      <c r="G22" s="3">
        <f t="shared" si="23"/>
        <v>-2.3336429447496307</v>
      </c>
      <c r="H22" s="3">
        <f t="shared" si="23"/>
        <v>-5.8443922986527959</v>
      </c>
      <c r="I22" s="3">
        <f t="shared" si="23"/>
        <v>-1.6416277879209256</v>
      </c>
      <c r="J22" s="3">
        <f t="shared" si="23"/>
        <v>-13.388734340551489</v>
      </c>
      <c r="K22" s="3">
        <f t="shared" si="23"/>
        <v>-3.8629328656991695</v>
      </c>
      <c r="L22" s="3">
        <f t="shared" si="23"/>
        <v>1.038979241178186</v>
      </c>
      <c r="M22" s="3">
        <f t="shared" si="23"/>
        <v>-9.5536706045223045</v>
      </c>
      <c r="N22" s="3">
        <f t="shared" si="23"/>
        <v>-8.7107387858450949</v>
      </c>
      <c r="O22" s="3">
        <f t="shared" si="23"/>
        <v>-1.3143810791112442</v>
      </c>
      <c r="P22" s="3">
        <f t="shared" si="23"/>
        <v>-4.9157822258826878</v>
      </c>
      <c r="Q22" s="3">
        <f t="shared" si="23"/>
        <v>-0.68185800093142723</v>
      </c>
      <c r="R22" s="3">
        <f t="shared" si="23"/>
        <v>-4.4370522571478013</v>
      </c>
      <c r="S22" s="3">
        <f t="shared" si="23"/>
        <v>14.150045834383102</v>
      </c>
      <c r="T22" s="3">
        <f t="shared" si="23"/>
        <v>-4.18189379259326</v>
      </c>
      <c r="U22" s="3">
        <f t="shared" si="23"/>
        <v>-4.8770263441912105</v>
      </c>
      <c r="V22" s="3">
        <f t="shared" si="23"/>
        <v>-6.0863490524634152</v>
      </c>
      <c r="W22" s="3">
        <f t="shared" si="23"/>
        <v>-3.0873506712750296</v>
      </c>
      <c r="X22" s="3">
        <f t="shared" si="23"/>
        <v>-0.43372142230187016</v>
      </c>
      <c r="Y22" s="3">
        <f t="shared" si="23"/>
        <v>3.5324302816204183</v>
      </c>
      <c r="Z22" s="3">
        <f t="shared" si="23"/>
        <v>-2.8697410053127732</v>
      </c>
      <c r="AA22" s="3">
        <f t="shared" si="23"/>
        <v>3.8141816368991304</v>
      </c>
      <c r="AB22" s="3">
        <f t="shared" si="23"/>
        <v>-3.4571226310086485</v>
      </c>
      <c r="AC22" s="3">
        <f t="shared" si="23"/>
        <v>8.5247295259325622</v>
      </c>
    </row>
    <row r="23" spans="1:29" x14ac:dyDescent="0.35">
      <c r="A23" s="1"/>
      <c r="F23" s="1" t="s">
        <v>77</v>
      </c>
    </row>
    <row r="24" spans="1:29" x14ac:dyDescent="0.35">
      <c r="A24" s="1"/>
    </row>
  </sheetData>
  <printOptions headings="1" gridLine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Header>&amp;R&amp;14&amp;P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8:Y10"/>
  <sheetViews>
    <sheetView topLeftCell="I1" workbookViewId="0">
      <selection activeCell="U9" sqref="U9"/>
    </sheetView>
  </sheetViews>
  <sheetFormatPr defaultRowHeight="14.5" x14ac:dyDescent="0.35"/>
  <sheetData>
    <row r="8" spans="23:25" x14ac:dyDescent="0.35">
      <c r="W8" s="19" t="s">
        <v>73</v>
      </c>
    </row>
    <row r="9" spans="23:25" x14ac:dyDescent="0.35">
      <c r="W9" t="s">
        <v>73</v>
      </c>
      <c r="X9">
        <v>0</v>
      </c>
      <c r="Y9">
        <v>146</v>
      </c>
    </row>
    <row r="10" spans="23:25" x14ac:dyDescent="0.35">
      <c r="W10" t="s">
        <v>74</v>
      </c>
      <c r="X10">
        <v>0</v>
      </c>
      <c r="Y10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&amp; M Taulbut</dc:creator>
  <cp:lastModifiedBy>D &amp; M Taulbut</cp:lastModifiedBy>
  <cp:lastPrinted>2016-12-16T14:38:25Z</cp:lastPrinted>
  <dcterms:created xsi:type="dcterms:W3CDTF">2016-12-06T14:16:14Z</dcterms:created>
  <dcterms:modified xsi:type="dcterms:W3CDTF">2017-01-09T17:20:04Z</dcterms:modified>
</cp:coreProperties>
</file>